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Bitahon2\Documents\ניהול אתר המועצה\חופש המידע\פרוטוקולים\"/>
    </mc:Choice>
  </mc:AlternateContent>
  <xr:revisionPtr revIDLastSave="0" documentId="13_ncr:1_{7591CB7E-F24F-48E1-BD1A-D47E0B19E53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טבלה 1 הצעת תקציב" sheetId="1" r:id="rId1"/>
    <sheet name="גיליון2" sheetId="2" r:id="rId2"/>
    <sheet name="גיליון3" sheetId="3" r:id="rId3"/>
  </sheets>
  <definedNames>
    <definedName name="_xlnm.Print_Area" localSheetId="0">'טבלה 1 הצעת תקציב'!$A$1:$H$48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F43" i="1"/>
  <c r="G43" i="1"/>
  <c r="F40" i="1"/>
  <c r="G40" i="1"/>
  <c r="F38" i="1"/>
  <c r="G38" i="1" s="1"/>
  <c r="F37" i="1"/>
  <c r="G37" i="1"/>
  <c r="F35" i="1"/>
  <c r="G35" i="1"/>
  <c r="F34" i="1"/>
  <c r="G34" i="1" s="1"/>
  <c r="F32" i="1"/>
  <c r="G32" i="1"/>
  <c r="F31" i="1"/>
  <c r="F33" i="1" s="1"/>
  <c r="G31" i="1"/>
  <c r="F28" i="1"/>
  <c r="G28" i="1"/>
  <c r="F27" i="1"/>
  <c r="F30" i="1" s="1"/>
  <c r="G30" i="1" s="1"/>
  <c r="F14" i="1"/>
  <c r="G14" i="1" s="1"/>
  <c r="F13" i="1"/>
  <c r="G13" i="1"/>
  <c r="C30" i="1"/>
  <c r="C42" i="1"/>
  <c r="C45" i="1"/>
  <c r="C47" i="1"/>
  <c r="B33" i="1"/>
  <c r="B36" i="1"/>
  <c r="B39" i="1"/>
  <c r="F44" i="1"/>
  <c r="F22" i="1"/>
  <c r="F6" i="1"/>
  <c r="G6" i="1"/>
  <c r="F7" i="1"/>
  <c r="G7" i="1" s="1"/>
  <c r="F8" i="1"/>
  <c r="G8" i="1"/>
  <c r="F10" i="1"/>
  <c r="G10" i="1"/>
  <c r="F9" i="1"/>
  <c r="F11" i="1" s="1"/>
  <c r="G11" i="1" s="1"/>
  <c r="G9" i="1"/>
  <c r="F12" i="1"/>
  <c r="F17" i="1" s="1"/>
  <c r="F15" i="1"/>
  <c r="G15" i="1"/>
  <c r="F16" i="1"/>
  <c r="G16" i="1"/>
  <c r="F18" i="1"/>
  <c r="F29" i="1"/>
  <c r="G29" i="1"/>
  <c r="F41" i="1"/>
  <c r="G41" i="1" s="1"/>
  <c r="D30" i="1"/>
  <c r="D33" i="1"/>
  <c r="D36" i="1"/>
  <c r="D39" i="1"/>
  <c r="D42" i="1" s="1"/>
  <c r="D45" i="1" s="1"/>
  <c r="D47" i="1" s="1"/>
  <c r="H39" i="1"/>
  <c r="H17" i="1"/>
  <c r="H11" i="1"/>
  <c r="D17" i="1"/>
  <c r="D11" i="1"/>
  <c r="C17" i="1"/>
  <c r="C11" i="1"/>
  <c r="F21" i="1"/>
  <c r="G21" i="1" s="1"/>
  <c r="C39" i="1"/>
  <c r="C36" i="1"/>
  <c r="C33" i="1"/>
  <c r="H30" i="1"/>
  <c r="H33" i="1"/>
  <c r="H36" i="1"/>
  <c r="E20" i="1"/>
  <c r="E23" i="1" s="1"/>
  <c r="E25" i="1" s="1"/>
  <c r="B17" i="1"/>
  <c r="B11" i="1"/>
  <c r="B20" i="1" s="1"/>
  <c r="B23" i="1" s="1"/>
  <c r="B25" i="1" s="1"/>
  <c r="B42" i="1"/>
  <c r="B45" i="1" s="1"/>
  <c r="B47" i="1" s="1"/>
  <c r="D20" i="1"/>
  <c r="D23" i="1"/>
  <c r="D25" i="1"/>
  <c r="C20" i="1"/>
  <c r="C23" i="1" s="1"/>
  <c r="C25" i="1" s="1"/>
  <c r="C48" i="1" s="1"/>
  <c r="G17" i="1" l="1"/>
  <c r="F20" i="1"/>
  <c r="F23" i="1" s="1"/>
  <c r="F25" i="1" s="1"/>
  <c r="G36" i="1"/>
  <c r="B48" i="1"/>
  <c r="D48" i="1"/>
  <c r="G33" i="1"/>
  <c r="G27" i="1"/>
  <c r="H42" i="1"/>
  <c r="F36" i="1"/>
  <c r="G12" i="1"/>
  <c r="F39" i="1"/>
  <c r="H20" i="1"/>
  <c r="H45" i="1" l="1"/>
  <c r="H23" i="1"/>
  <c r="G20" i="1"/>
  <c r="F42" i="1"/>
  <c r="F45" i="1" s="1"/>
  <c r="F47" i="1" s="1"/>
  <c r="F48" i="1" s="1"/>
  <c r="G39" i="1"/>
  <c r="G23" i="1" l="1"/>
  <c r="H25" i="1"/>
  <c r="G42" i="1"/>
  <c r="H47" i="1"/>
  <c r="G47" i="1" s="1"/>
  <c r="G45" i="1"/>
  <c r="H48" i="1" l="1"/>
  <c r="G48" i="1" s="1"/>
  <c r="G25" i="1"/>
</calcChain>
</file>

<file path=xl/sharedStrings.xml><?xml version="1.0" encoding="utf-8"?>
<sst xmlns="http://schemas.openxmlformats.org/spreadsheetml/2006/main" count="56" uniqueCount="55">
  <si>
    <t>ארנונה כללית</t>
  </si>
  <si>
    <t>מפעל המים</t>
  </si>
  <si>
    <t xml:space="preserve">עצמיות חינוך </t>
  </si>
  <si>
    <t>עצמיות רווחה</t>
  </si>
  <si>
    <t>עצמיות אחר</t>
  </si>
  <si>
    <t>סה"כ עצמיות</t>
  </si>
  <si>
    <t>תקבולים ממשרד החינוך</t>
  </si>
  <si>
    <t>תקבולים ממשרד הרווחה</t>
  </si>
  <si>
    <t>תקבולים ממשלתיים אחרים</t>
  </si>
  <si>
    <t>מענק כללי לאיזון</t>
  </si>
  <si>
    <t>מענקים אחרים ממשרד הפנים</t>
  </si>
  <si>
    <t>סה"כ תקבולי ממשלה</t>
  </si>
  <si>
    <t>תקבולים אחרים</t>
  </si>
  <si>
    <t>הכנסות ח"פ ובגין שנים קודמות</t>
  </si>
  <si>
    <t>סה"כ הכנסות לפני הנחות בארנונה וכיסוי גרעון נצבר</t>
  </si>
  <si>
    <t xml:space="preserve">הנחות בארנונה </t>
  </si>
  <si>
    <t>הכנסה לכיסוי גרעון נצבר</t>
  </si>
  <si>
    <t>סה"כ הכנסות ללא מותנה</t>
  </si>
  <si>
    <t>הכנסות מותנה</t>
  </si>
  <si>
    <t>סה"כ הכנסות כולל מותנה</t>
  </si>
  <si>
    <t xml:space="preserve">מקדמים בשימוש הרשות </t>
  </si>
  <si>
    <t>הסעיף התקציבי</t>
  </si>
  <si>
    <t>שכר כללי</t>
  </si>
  <si>
    <t>פעולות  כלליות</t>
  </si>
  <si>
    <t>מפעל  המים</t>
  </si>
  <si>
    <t>סה"כ כלליות</t>
  </si>
  <si>
    <t>שכר עובדי חינוך</t>
  </si>
  <si>
    <t>פעולות חינוך</t>
  </si>
  <si>
    <t>סה"כ חינוך</t>
  </si>
  <si>
    <t>שכר עובדי רווחה</t>
  </si>
  <si>
    <t>פעולות רווחה</t>
  </si>
  <si>
    <t>סה"כ רווחה</t>
  </si>
  <si>
    <t>פרעון -מלוות מים וביוב</t>
  </si>
  <si>
    <t>פרעון- מלוות אחר</t>
  </si>
  <si>
    <t>סה"כ פרעון- מלוות</t>
  </si>
  <si>
    <t>הוצאות מימון</t>
  </si>
  <si>
    <t>הוצאות ח"פ ובגין שנים קודמות</t>
  </si>
  <si>
    <t>סה"כ הוצאות לפני הנחות בארנונה וכיסוי גרעון נצבר</t>
  </si>
  <si>
    <t>הוצאה לכיסוי גרעון נצבר</t>
  </si>
  <si>
    <t>סה"כ הוצאות ללא מותנה</t>
  </si>
  <si>
    <t>הוצאה מותנה</t>
  </si>
  <si>
    <t>סה"כ הוצאות כולל מותנה</t>
  </si>
  <si>
    <t xml:space="preserve">עודף  (גרעון ) </t>
  </si>
  <si>
    <t>סכומים באלפי ₪</t>
  </si>
  <si>
    <t>שינויים כולל התיעלות</t>
  </si>
  <si>
    <t>5X4=6</t>
  </si>
  <si>
    <t>8-6=7</t>
  </si>
  <si>
    <t>הוצאות</t>
  </si>
  <si>
    <t>המועצה האזורית אלונה</t>
  </si>
  <si>
    <t>טבלה 1: הצעת התקציב הרגיל לשנת 2019</t>
  </si>
  <si>
    <t xml:space="preserve">ביצוע שנת 2017 (מחירים שוטפים) </t>
  </si>
  <si>
    <t>מסגרת התקציב לשנת 2018</t>
  </si>
  <si>
    <t>תחזית בצוע 2018   במחירים שוטפים</t>
  </si>
  <si>
    <t>ביצוע 2018 מקודם למחירי 2018</t>
  </si>
  <si>
    <t>מסגרת תקציב לשנת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</si>
</sst>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11" x14ac:knownFonts="1">
    <font>
      <sz val="10"/>
      <name val="Arial"/>
      <charset val="177"/>
    </font>
    <font>
      <sz val="10"/>
      <name val="Arial"/>
      <family val="2"/>
    </font>
    <font>
      <sz val="12"/>
      <name val="David"/>
      <family val="2"/>
    </font>
    <font>
      <b/>
      <sz val="12"/>
      <name val="David"/>
      <family val="2"/>
    </font>
    <font>
      <b/>
      <u/>
      <sz val="12"/>
      <name val="David"/>
      <family val="2"/>
    </font>
    <font>
      <sz val="12"/>
      <name val="Arial"/>
      <family val="2"/>
    </font>
    <font>
      <b/>
      <sz val="14"/>
      <name val="David"/>
      <family val="2"/>
    </font>
    <font>
      <b/>
      <i/>
      <sz val="13"/>
      <name val="David"/>
      <family val="2"/>
    </font>
    <font>
      <b/>
      <sz val="13"/>
      <name val="David"/>
      <family val="2"/>
    </font>
    <font>
      <b/>
      <i/>
      <u/>
      <sz val="13"/>
      <name val="David"/>
      <family val="2"/>
    </font>
    <font>
      <b/>
      <sz val="12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7" fillId="0" borderId="1" xfId="0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1" fontId="10" fillId="0" borderId="1" xfId="0" applyNumberFormat="1" applyFont="1" applyBorder="1"/>
    <xf numFmtId="165" fontId="10" fillId="0" borderId="1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rightToLeft="1" tabSelected="1" zoomScaleNormal="100" zoomScaleSheetLayoutView="100" workbookViewId="0">
      <selection activeCell="F4" sqref="F4"/>
    </sheetView>
  </sheetViews>
  <sheetFormatPr defaultColWidth="9.109375" defaultRowHeight="15" x14ac:dyDescent="0.25"/>
  <cols>
    <col min="1" max="1" width="25.44140625" style="4" customWidth="1"/>
    <col min="2" max="2" width="14.44140625" style="4" customWidth="1"/>
    <col min="3" max="3" width="14" style="4" customWidth="1"/>
    <col min="4" max="4" width="15.33203125" style="4" customWidth="1"/>
    <col min="5" max="5" width="13.44140625" style="4" customWidth="1"/>
    <col min="6" max="6" width="14" style="4" customWidth="1"/>
    <col min="7" max="7" width="14.44140625" style="4" customWidth="1"/>
    <col min="8" max="8" width="15.44140625" style="4" customWidth="1"/>
    <col min="9" max="16384" width="9.109375" style="4"/>
  </cols>
  <sheetData>
    <row r="1" spans="1:11" ht="18" x14ac:dyDescent="0.3">
      <c r="A1" s="13" t="s">
        <v>49</v>
      </c>
      <c r="B1" s="13"/>
      <c r="C1" s="13"/>
      <c r="D1" s="13"/>
      <c r="E1" s="13"/>
      <c r="F1" s="13"/>
      <c r="G1" s="13"/>
      <c r="H1" s="13"/>
      <c r="I1" s="1"/>
      <c r="J1" s="1"/>
      <c r="K1" s="1"/>
    </row>
    <row r="2" spans="1:11" ht="15.6" x14ac:dyDescent="0.3">
      <c r="A2" s="14" t="s">
        <v>48</v>
      </c>
      <c r="B2" s="14"/>
      <c r="C2" s="14"/>
      <c r="D2" s="14"/>
      <c r="E2" s="14"/>
      <c r="F2" s="14"/>
      <c r="G2" s="14"/>
      <c r="H2" s="14"/>
      <c r="I2" s="1"/>
      <c r="J2" s="1"/>
      <c r="K2" s="1"/>
    </row>
    <row r="3" spans="1:11" ht="22.5" customHeight="1" x14ac:dyDescent="0.3">
      <c r="A3" s="15" t="s">
        <v>43</v>
      </c>
      <c r="B3" s="15"/>
      <c r="C3" s="15"/>
      <c r="D3" s="15"/>
      <c r="E3" s="15"/>
      <c r="F3" s="15"/>
      <c r="G3" s="15"/>
      <c r="H3" s="15"/>
      <c r="I3" s="1"/>
      <c r="J3" s="1"/>
      <c r="K3" s="1"/>
    </row>
    <row r="4" spans="1:11" ht="49.5" customHeight="1" x14ac:dyDescent="0.3">
      <c r="A4" s="8" t="s">
        <v>21</v>
      </c>
      <c r="B4" s="8" t="s">
        <v>50</v>
      </c>
      <c r="C4" s="8" t="s">
        <v>51</v>
      </c>
      <c r="D4" s="8" t="s">
        <v>52</v>
      </c>
      <c r="E4" s="8" t="s">
        <v>20</v>
      </c>
      <c r="F4" s="8" t="s">
        <v>53</v>
      </c>
      <c r="G4" s="8" t="s">
        <v>44</v>
      </c>
      <c r="H4" s="8" t="s">
        <v>54</v>
      </c>
      <c r="I4" s="1"/>
      <c r="J4" s="1"/>
      <c r="K4" s="1"/>
    </row>
    <row r="5" spans="1:11" ht="15.6" x14ac:dyDescent="0.3">
      <c r="A5" s="2"/>
      <c r="B5" s="11">
        <v>2</v>
      </c>
      <c r="C5" s="11">
        <v>3</v>
      </c>
      <c r="D5" s="11">
        <v>4</v>
      </c>
      <c r="E5" s="11">
        <v>5</v>
      </c>
      <c r="F5" s="11" t="s">
        <v>45</v>
      </c>
      <c r="G5" s="11" t="s">
        <v>46</v>
      </c>
      <c r="H5" s="11">
        <v>8</v>
      </c>
      <c r="I5" s="1"/>
      <c r="J5" s="1"/>
      <c r="K5" s="1"/>
    </row>
    <row r="6" spans="1:11" ht="19.5" customHeight="1" x14ac:dyDescent="0.3">
      <c r="A6" s="2" t="s">
        <v>0</v>
      </c>
      <c r="B6" s="11">
        <v>2846</v>
      </c>
      <c r="C6" s="11">
        <v>2850</v>
      </c>
      <c r="D6" s="11">
        <v>2860</v>
      </c>
      <c r="E6" s="12">
        <v>0.32</v>
      </c>
      <c r="F6" s="11">
        <f>D6*(1+E6/100)</f>
        <v>2869.152</v>
      </c>
      <c r="G6" s="11">
        <f>H6-F6</f>
        <v>0.84799999999995634</v>
      </c>
      <c r="H6" s="11">
        <v>2870</v>
      </c>
      <c r="I6" s="1"/>
      <c r="J6" s="1"/>
      <c r="K6" s="1"/>
    </row>
    <row r="7" spans="1:11" ht="19.5" customHeight="1" x14ac:dyDescent="0.3">
      <c r="A7" s="2" t="s">
        <v>1</v>
      </c>
      <c r="B7" s="11"/>
      <c r="C7" s="11"/>
      <c r="D7" s="11"/>
      <c r="E7" s="12">
        <v>0</v>
      </c>
      <c r="F7" s="11">
        <f>D7*(1+E7/100)</f>
        <v>0</v>
      </c>
      <c r="G7" s="11">
        <f t="shared" ref="G7:G48" si="0">H7-F7</f>
        <v>0</v>
      </c>
      <c r="H7" s="11"/>
      <c r="I7" s="1"/>
      <c r="J7" s="1"/>
      <c r="K7" s="1"/>
    </row>
    <row r="8" spans="1:11" ht="19.5" customHeight="1" x14ac:dyDescent="0.3">
      <c r="A8" s="2" t="s">
        <v>2</v>
      </c>
      <c r="B8" s="11">
        <v>1370</v>
      </c>
      <c r="C8" s="11">
        <v>1427</v>
      </c>
      <c r="D8" s="11">
        <v>1430</v>
      </c>
      <c r="E8" s="12">
        <v>0</v>
      </c>
      <c r="F8" s="11">
        <f>D8*(1+E8/100)</f>
        <v>1430</v>
      </c>
      <c r="G8" s="11">
        <f t="shared" si="0"/>
        <v>50</v>
      </c>
      <c r="H8" s="11">
        <v>1480</v>
      </c>
      <c r="I8" s="1"/>
      <c r="J8" s="1"/>
      <c r="K8" s="1"/>
    </row>
    <row r="9" spans="1:11" ht="19.5" customHeight="1" x14ac:dyDescent="0.3">
      <c r="A9" s="2" t="s">
        <v>3</v>
      </c>
      <c r="B9" s="11">
        <v>19</v>
      </c>
      <c r="C9" s="11">
        <v>36</v>
      </c>
      <c r="D9" s="11">
        <v>31</v>
      </c>
      <c r="E9" s="12">
        <v>0</v>
      </c>
      <c r="F9" s="11">
        <f>D9*(1+E9/100)</f>
        <v>31</v>
      </c>
      <c r="G9" s="11">
        <f t="shared" si="0"/>
        <v>4</v>
      </c>
      <c r="H9" s="11">
        <v>35</v>
      </c>
      <c r="I9" s="1"/>
      <c r="J9" s="1"/>
      <c r="K9" s="1"/>
    </row>
    <row r="10" spans="1:11" ht="19.5" customHeight="1" x14ac:dyDescent="0.3">
      <c r="A10" s="2" t="s">
        <v>4</v>
      </c>
      <c r="B10" s="11">
        <v>2467</v>
      </c>
      <c r="C10" s="11">
        <v>2670</v>
      </c>
      <c r="D10" s="11">
        <v>2768</v>
      </c>
      <c r="E10" s="12">
        <v>0</v>
      </c>
      <c r="F10" s="11">
        <f>D10*(1+E10/100)</f>
        <v>2768</v>
      </c>
      <c r="G10" s="11">
        <f t="shared" si="0"/>
        <v>-1</v>
      </c>
      <c r="H10" s="11">
        <v>2767</v>
      </c>
      <c r="I10" s="1"/>
      <c r="J10" s="1"/>
      <c r="K10" s="1"/>
    </row>
    <row r="11" spans="1:11" ht="23.25" customHeight="1" x14ac:dyDescent="0.3">
      <c r="A11" s="5" t="s">
        <v>5</v>
      </c>
      <c r="B11" s="11">
        <f>SUM(B6:B10)</f>
        <v>6702</v>
      </c>
      <c r="C11" s="11">
        <f t="shared" ref="C11:H11" si="1">SUM(C6:C10)</f>
        <v>6983</v>
      </c>
      <c r="D11" s="11">
        <f t="shared" si="1"/>
        <v>7089</v>
      </c>
      <c r="E11" s="12">
        <v>0</v>
      </c>
      <c r="F11" s="11">
        <f t="shared" si="1"/>
        <v>7098.152</v>
      </c>
      <c r="G11" s="11">
        <f t="shared" si="0"/>
        <v>53.847999999999956</v>
      </c>
      <c r="H11" s="11">
        <f t="shared" si="1"/>
        <v>7152</v>
      </c>
      <c r="I11" s="1"/>
      <c r="J11" s="1"/>
      <c r="K11" s="1"/>
    </row>
    <row r="12" spans="1:11" ht="19.5" customHeight="1" x14ac:dyDescent="0.3">
      <c r="A12" s="2" t="s">
        <v>6</v>
      </c>
      <c r="B12" s="11">
        <v>3430</v>
      </c>
      <c r="C12" s="11">
        <v>3723</v>
      </c>
      <c r="D12" s="11">
        <v>3702</v>
      </c>
      <c r="E12" s="12">
        <v>1.02</v>
      </c>
      <c r="F12" s="11">
        <f>D12*(1+E12/100)</f>
        <v>3739.7604000000001</v>
      </c>
      <c r="G12" s="11">
        <f t="shared" si="0"/>
        <v>0.23959999999988213</v>
      </c>
      <c r="H12" s="11">
        <v>3740</v>
      </c>
      <c r="I12" s="1"/>
      <c r="J12" s="1"/>
      <c r="K12" s="1"/>
    </row>
    <row r="13" spans="1:11" ht="19.5" customHeight="1" x14ac:dyDescent="0.3">
      <c r="A13" s="2" t="s">
        <v>7</v>
      </c>
      <c r="B13" s="11">
        <v>570</v>
      </c>
      <c r="C13" s="11">
        <v>634</v>
      </c>
      <c r="D13" s="11">
        <v>647</v>
      </c>
      <c r="E13" s="12">
        <v>1.02</v>
      </c>
      <c r="F13" s="11">
        <f>D13*(1+E13/100)</f>
        <v>653.59939999999995</v>
      </c>
      <c r="G13" s="11">
        <f t="shared" si="0"/>
        <v>0.40060000000005402</v>
      </c>
      <c r="H13" s="11">
        <v>654</v>
      </c>
      <c r="I13" s="1"/>
      <c r="J13" s="1"/>
      <c r="K13" s="1"/>
    </row>
    <row r="14" spans="1:11" ht="19.5" customHeight="1" x14ac:dyDescent="0.3">
      <c r="A14" s="2" t="s">
        <v>8</v>
      </c>
      <c r="B14" s="11">
        <v>487</v>
      </c>
      <c r="C14" s="11">
        <v>510</v>
      </c>
      <c r="D14" s="11">
        <v>550</v>
      </c>
      <c r="E14" s="12">
        <v>1.02</v>
      </c>
      <c r="F14" s="11">
        <f>D14*(1+E14/100)</f>
        <v>555.61</v>
      </c>
      <c r="G14" s="11">
        <f t="shared" si="0"/>
        <v>-20.610000000000014</v>
      </c>
      <c r="H14" s="11">
        <v>535</v>
      </c>
      <c r="I14" s="1"/>
      <c r="J14" s="1"/>
      <c r="K14" s="1"/>
    </row>
    <row r="15" spans="1:11" ht="19.5" customHeight="1" x14ac:dyDescent="0.3">
      <c r="A15" s="2" t="s">
        <v>9</v>
      </c>
      <c r="B15" s="11">
        <v>6896</v>
      </c>
      <c r="C15" s="11">
        <v>6552</v>
      </c>
      <c r="D15" s="11">
        <v>7298</v>
      </c>
      <c r="E15" s="12">
        <v>0</v>
      </c>
      <c r="F15" s="11">
        <f>D15*(1+E15/100)</f>
        <v>7298</v>
      </c>
      <c r="G15" s="11">
        <f t="shared" si="0"/>
        <v>-547</v>
      </c>
      <c r="H15" s="11">
        <v>6751</v>
      </c>
      <c r="I15" s="1"/>
      <c r="J15" s="1"/>
      <c r="K15" s="1"/>
    </row>
    <row r="16" spans="1:11" ht="33" customHeight="1" x14ac:dyDescent="0.3">
      <c r="A16" s="2" t="s">
        <v>10</v>
      </c>
      <c r="B16" s="11">
        <v>6</v>
      </c>
      <c r="C16" s="11">
        <v>8</v>
      </c>
      <c r="D16" s="11">
        <v>6</v>
      </c>
      <c r="E16" s="12">
        <v>0</v>
      </c>
      <c r="F16" s="11">
        <f>D16*(1+E16/100)</f>
        <v>6</v>
      </c>
      <c r="G16" s="11">
        <f t="shared" si="0"/>
        <v>0</v>
      </c>
      <c r="H16" s="11">
        <v>6</v>
      </c>
      <c r="I16" s="1"/>
      <c r="J16" s="1"/>
      <c r="K16" s="1"/>
    </row>
    <row r="17" spans="1:15" ht="31.5" customHeight="1" x14ac:dyDescent="0.3">
      <c r="A17" s="5" t="s">
        <v>11</v>
      </c>
      <c r="B17" s="11">
        <f>SUM(B12:B16)</f>
        <v>11389</v>
      </c>
      <c r="C17" s="11">
        <f t="shared" ref="C17:H17" si="2">SUM(C12:C16)</f>
        <v>11427</v>
      </c>
      <c r="D17" s="11">
        <f t="shared" si="2"/>
        <v>12203</v>
      </c>
      <c r="E17" s="12">
        <v>0</v>
      </c>
      <c r="F17" s="11">
        <f t="shared" si="2"/>
        <v>12252.969799999999</v>
      </c>
      <c r="G17" s="11">
        <f t="shared" si="0"/>
        <v>-566.96979999999894</v>
      </c>
      <c r="H17" s="11">
        <f t="shared" si="2"/>
        <v>11686</v>
      </c>
      <c r="I17" s="1"/>
      <c r="J17" s="1"/>
      <c r="K17" s="1"/>
      <c r="O17" s="6"/>
    </row>
    <row r="18" spans="1:15" ht="21" customHeight="1" x14ac:dyDescent="0.3">
      <c r="A18" s="2" t="s">
        <v>12</v>
      </c>
      <c r="B18" s="11"/>
      <c r="C18" s="11">
        <v>250</v>
      </c>
      <c r="D18" s="11"/>
      <c r="E18" s="12"/>
      <c r="F18" s="11">
        <f>D18</f>
        <v>0</v>
      </c>
      <c r="G18" s="11"/>
      <c r="H18" s="11">
        <v>250</v>
      </c>
      <c r="I18" s="1"/>
      <c r="J18" s="1"/>
      <c r="K18" s="1"/>
    </row>
    <row r="19" spans="1:15" ht="37.5" customHeight="1" x14ac:dyDescent="0.3">
      <c r="A19" s="2" t="s">
        <v>13</v>
      </c>
      <c r="B19" s="11"/>
      <c r="C19" s="11"/>
      <c r="D19" s="11"/>
      <c r="E19" s="12"/>
      <c r="F19" s="11"/>
      <c r="G19" s="11"/>
      <c r="H19" s="11"/>
      <c r="I19" s="1"/>
      <c r="J19" s="1"/>
      <c r="K19" s="1"/>
    </row>
    <row r="20" spans="1:15" ht="49.5" customHeight="1" x14ac:dyDescent="0.3">
      <c r="A20" s="5" t="s">
        <v>14</v>
      </c>
      <c r="B20" s="11">
        <f>B17+B11</f>
        <v>18091</v>
      </c>
      <c r="C20" s="11">
        <f>C17+C11+C18</f>
        <v>18660</v>
      </c>
      <c r="D20" s="11">
        <f>D17+D11+D18</f>
        <v>19292</v>
      </c>
      <c r="E20" s="12">
        <f>E17+E11</f>
        <v>0</v>
      </c>
      <c r="F20" s="11">
        <f>F17+F11+F18</f>
        <v>19351.121800000001</v>
      </c>
      <c r="G20" s="11">
        <f t="shared" si="0"/>
        <v>-263.1218000000008</v>
      </c>
      <c r="H20" s="11">
        <f>H17+H11+H18</f>
        <v>19088</v>
      </c>
      <c r="I20" s="1"/>
      <c r="J20" s="1"/>
      <c r="K20" s="1"/>
    </row>
    <row r="21" spans="1:15" ht="21" customHeight="1" x14ac:dyDescent="0.3">
      <c r="A21" s="2" t="s">
        <v>15</v>
      </c>
      <c r="B21" s="11">
        <v>426</v>
      </c>
      <c r="C21" s="11">
        <v>420</v>
      </c>
      <c r="D21" s="11">
        <v>440</v>
      </c>
      <c r="E21" s="12">
        <v>0</v>
      </c>
      <c r="F21" s="11">
        <f>D21*(1+E21/100)</f>
        <v>440</v>
      </c>
      <c r="G21" s="11">
        <f t="shared" si="0"/>
        <v>10</v>
      </c>
      <c r="H21" s="11">
        <v>450</v>
      </c>
      <c r="I21" s="1"/>
      <c r="J21" s="1"/>
      <c r="K21" s="1"/>
    </row>
    <row r="22" spans="1:15" ht="24" customHeight="1" x14ac:dyDescent="0.3">
      <c r="A22" s="3" t="s">
        <v>16</v>
      </c>
      <c r="B22" s="11"/>
      <c r="C22" s="11"/>
      <c r="D22" s="11"/>
      <c r="E22" s="12"/>
      <c r="F22" s="11">
        <f>D22</f>
        <v>0</v>
      </c>
      <c r="G22" s="11"/>
      <c r="H22" s="11"/>
      <c r="I22" s="1"/>
      <c r="J22" s="1"/>
      <c r="K22" s="1"/>
    </row>
    <row r="23" spans="1:15" ht="36" customHeight="1" x14ac:dyDescent="0.3">
      <c r="A23" s="5" t="s">
        <v>17</v>
      </c>
      <c r="B23" s="11">
        <f>B20+B21+B22</f>
        <v>18517</v>
      </c>
      <c r="C23" s="11">
        <f t="shared" ref="C23:H23" si="3">C20+C21+C22</f>
        <v>19080</v>
      </c>
      <c r="D23" s="11">
        <f t="shared" si="3"/>
        <v>19732</v>
      </c>
      <c r="E23" s="12">
        <f t="shared" si="3"/>
        <v>0</v>
      </c>
      <c r="F23" s="11">
        <f t="shared" si="3"/>
        <v>19791.121800000001</v>
      </c>
      <c r="G23" s="11">
        <f t="shared" si="0"/>
        <v>-253.1218000000008</v>
      </c>
      <c r="H23" s="11">
        <f t="shared" si="3"/>
        <v>19538</v>
      </c>
      <c r="I23" s="1"/>
      <c r="J23" s="1"/>
      <c r="K23" s="1"/>
    </row>
    <row r="24" spans="1:15" ht="21" customHeight="1" x14ac:dyDescent="0.3">
      <c r="A24" s="2" t="s">
        <v>18</v>
      </c>
      <c r="B24" s="11"/>
      <c r="C24" s="11"/>
      <c r="D24" s="11"/>
      <c r="E24" s="12"/>
      <c r="F24" s="11"/>
      <c r="G24" s="11"/>
      <c r="H24" s="11"/>
      <c r="I24" s="1"/>
      <c r="J24" s="1"/>
      <c r="K24" s="1"/>
    </row>
    <row r="25" spans="1:15" ht="36" customHeight="1" x14ac:dyDescent="0.3">
      <c r="A25" s="5" t="s">
        <v>19</v>
      </c>
      <c r="B25" s="11">
        <f>B23+B24</f>
        <v>18517</v>
      </c>
      <c r="C25" s="11">
        <f t="shared" ref="C25:H25" si="4">C23+C24</f>
        <v>19080</v>
      </c>
      <c r="D25" s="11">
        <f t="shared" si="4"/>
        <v>19732</v>
      </c>
      <c r="E25" s="12">
        <f t="shared" si="4"/>
        <v>0</v>
      </c>
      <c r="F25" s="11">
        <f t="shared" si="4"/>
        <v>19791.121800000001</v>
      </c>
      <c r="G25" s="11">
        <f t="shared" si="0"/>
        <v>-253.1218000000008</v>
      </c>
      <c r="H25" s="11">
        <f t="shared" si="4"/>
        <v>19538</v>
      </c>
      <c r="I25" s="1"/>
      <c r="J25" s="1"/>
      <c r="K25" s="1"/>
    </row>
    <row r="26" spans="1:15" ht="20.25" customHeight="1" x14ac:dyDescent="0.3">
      <c r="A26" s="9" t="s">
        <v>47</v>
      </c>
      <c r="B26" s="11"/>
      <c r="C26" s="11"/>
      <c r="D26" s="11"/>
      <c r="E26" s="12"/>
      <c r="F26" s="11"/>
      <c r="G26" s="11"/>
      <c r="H26" s="11"/>
      <c r="I26" s="1"/>
      <c r="J26" s="1"/>
      <c r="K26" s="1"/>
    </row>
    <row r="27" spans="1:15" ht="15.6" x14ac:dyDescent="0.3">
      <c r="A27" s="2" t="s">
        <v>22</v>
      </c>
      <c r="B27" s="11">
        <v>4956</v>
      </c>
      <c r="C27" s="11">
        <v>5134</v>
      </c>
      <c r="D27" s="11">
        <v>5226</v>
      </c>
      <c r="E27" s="12">
        <v>2.17</v>
      </c>
      <c r="F27" s="11">
        <f>D27*(1+E27/100)</f>
        <v>5339.4041999999999</v>
      </c>
      <c r="G27" s="11">
        <f t="shared" si="0"/>
        <v>-3.4041999999999462</v>
      </c>
      <c r="H27" s="11">
        <v>5336</v>
      </c>
      <c r="I27" s="1"/>
      <c r="J27" s="1"/>
      <c r="K27" s="1"/>
    </row>
    <row r="28" spans="1:15" ht="23.25" customHeight="1" x14ac:dyDescent="0.3">
      <c r="A28" s="2" t="s">
        <v>23</v>
      </c>
      <c r="B28" s="11">
        <v>5518</v>
      </c>
      <c r="C28" s="11">
        <v>5488</v>
      </c>
      <c r="D28" s="11">
        <v>5945</v>
      </c>
      <c r="E28" s="12">
        <v>0</v>
      </c>
      <c r="F28" s="11">
        <f>D28*(1+E28/100)</f>
        <v>5945</v>
      </c>
      <c r="G28" s="11">
        <f t="shared" si="0"/>
        <v>-264</v>
      </c>
      <c r="H28" s="11">
        <v>5681</v>
      </c>
      <c r="I28" s="1"/>
      <c r="J28" s="1"/>
      <c r="K28" s="1"/>
    </row>
    <row r="29" spans="1:15" ht="15.6" x14ac:dyDescent="0.3">
      <c r="A29" s="3" t="s">
        <v>24</v>
      </c>
      <c r="B29" s="11"/>
      <c r="C29" s="11"/>
      <c r="D29" s="11"/>
      <c r="E29" s="12">
        <v>0</v>
      </c>
      <c r="F29" s="11">
        <f>D29*(1+E29/100)</f>
        <v>0</v>
      </c>
      <c r="G29" s="11">
        <f t="shared" si="0"/>
        <v>0</v>
      </c>
      <c r="H29" s="11"/>
      <c r="I29" s="1"/>
      <c r="J29" s="1"/>
      <c r="K29" s="1"/>
    </row>
    <row r="30" spans="1:15" ht="16.8" x14ac:dyDescent="0.3">
      <c r="A30" s="5" t="s">
        <v>25</v>
      </c>
      <c r="B30" s="11">
        <f>B27+B28</f>
        <v>10474</v>
      </c>
      <c r="C30" s="11">
        <f>SUM(C27:C29)</f>
        <v>10622</v>
      </c>
      <c r="D30" s="11">
        <f>SUM(D27:D29)</f>
        <v>11171</v>
      </c>
      <c r="E30" s="12">
        <v>0</v>
      </c>
      <c r="F30" s="11">
        <f>F27+F28</f>
        <v>11284.404200000001</v>
      </c>
      <c r="G30" s="11">
        <f t="shared" si="0"/>
        <v>-267.40420000000086</v>
      </c>
      <c r="H30" s="11">
        <f>SUM(H27:H29)</f>
        <v>11017</v>
      </c>
      <c r="I30" s="1"/>
      <c r="J30" s="1"/>
      <c r="K30" s="1"/>
    </row>
    <row r="31" spans="1:15" ht="15.6" x14ac:dyDescent="0.3">
      <c r="A31" s="2" t="s">
        <v>26</v>
      </c>
      <c r="B31" s="11">
        <v>1530</v>
      </c>
      <c r="C31" s="11">
        <v>1624</v>
      </c>
      <c r="D31" s="11">
        <v>1679</v>
      </c>
      <c r="E31" s="12">
        <v>2.17</v>
      </c>
      <c r="F31" s="11">
        <f>D31*(1+E31/100)</f>
        <v>1715.4343000000001</v>
      </c>
      <c r="G31" s="11">
        <f t="shared" si="0"/>
        <v>-2.4343000000001211</v>
      </c>
      <c r="H31" s="11">
        <v>1713</v>
      </c>
      <c r="I31" s="1"/>
      <c r="J31" s="1"/>
      <c r="K31" s="1"/>
    </row>
    <row r="32" spans="1:15" ht="15.6" x14ac:dyDescent="0.3">
      <c r="A32" s="3" t="s">
        <v>27</v>
      </c>
      <c r="B32" s="11">
        <v>5183</v>
      </c>
      <c r="C32" s="11">
        <v>5351</v>
      </c>
      <c r="D32" s="11">
        <v>5419</v>
      </c>
      <c r="E32" s="12">
        <v>0</v>
      </c>
      <c r="F32" s="11">
        <f>D32*(1+E32/100)</f>
        <v>5419</v>
      </c>
      <c r="G32" s="11">
        <f t="shared" si="0"/>
        <v>-124</v>
      </c>
      <c r="H32" s="11">
        <v>5295</v>
      </c>
      <c r="I32" s="1"/>
      <c r="J32" s="1"/>
      <c r="K32" s="1"/>
    </row>
    <row r="33" spans="1:11" ht="16.8" x14ac:dyDescent="0.3">
      <c r="A33" s="7" t="s">
        <v>28</v>
      </c>
      <c r="B33" s="11">
        <f>SUM(B31:B32)</f>
        <v>6713</v>
      </c>
      <c r="C33" s="11">
        <f t="shared" ref="C33:H33" si="5">SUM(C31:C32)</f>
        <v>6975</v>
      </c>
      <c r="D33" s="11">
        <f t="shared" si="5"/>
        <v>7098</v>
      </c>
      <c r="E33" s="12">
        <v>0</v>
      </c>
      <c r="F33" s="11">
        <f>SUM(F31:F32)</f>
        <v>7134.4342999999999</v>
      </c>
      <c r="G33" s="11">
        <f t="shared" si="0"/>
        <v>-126.43429999999989</v>
      </c>
      <c r="H33" s="11">
        <f t="shared" si="5"/>
        <v>7008</v>
      </c>
      <c r="I33" s="1"/>
      <c r="J33" s="1"/>
      <c r="K33" s="1"/>
    </row>
    <row r="34" spans="1:11" ht="24.75" customHeight="1" x14ac:dyDescent="0.3">
      <c r="A34" s="2" t="s">
        <v>29</v>
      </c>
      <c r="B34" s="11">
        <v>200</v>
      </c>
      <c r="C34" s="11">
        <v>204</v>
      </c>
      <c r="D34" s="11">
        <v>230</v>
      </c>
      <c r="E34" s="12">
        <v>2.17</v>
      </c>
      <c r="F34" s="11">
        <f>D34*(1+E34/100)</f>
        <v>234.99100000000001</v>
      </c>
      <c r="G34" s="11">
        <f t="shared" si="0"/>
        <v>8.9999999999861302E-3</v>
      </c>
      <c r="H34" s="11">
        <v>235</v>
      </c>
      <c r="I34" s="1"/>
      <c r="J34" s="1"/>
      <c r="K34" s="1"/>
    </row>
    <row r="35" spans="1:11" ht="15.6" x14ac:dyDescent="0.3">
      <c r="A35" s="3" t="s">
        <v>30</v>
      </c>
      <c r="B35" s="11">
        <v>494</v>
      </c>
      <c r="C35" s="11">
        <v>702</v>
      </c>
      <c r="D35" s="11">
        <v>631</v>
      </c>
      <c r="E35" s="12">
        <v>0</v>
      </c>
      <c r="F35" s="11">
        <f>D35*(1+E35/100)</f>
        <v>631</v>
      </c>
      <c r="G35" s="11">
        <f t="shared" si="0"/>
        <v>69</v>
      </c>
      <c r="H35" s="11">
        <v>700</v>
      </c>
      <c r="I35" s="1"/>
      <c r="J35" s="1"/>
      <c r="K35" s="1"/>
    </row>
    <row r="36" spans="1:11" ht="16.8" x14ac:dyDescent="0.3">
      <c r="A36" s="7" t="s">
        <v>31</v>
      </c>
      <c r="B36" s="11">
        <f>SUM(B34:B35)</f>
        <v>694</v>
      </c>
      <c r="C36" s="11">
        <f t="shared" ref="C36:H36" si="6">SUM(C34:C35)</f>
        <v>906</v>
      </c>
      <c r="D36" s="11">
        <f t="shared" si="6"/>
        <v>861</v>
      </c>
      <c r="E36" s="12">
        <v>0</v>
      </c>
      <c r="F36" s="11">
        <f t="shared" si="6"/>
        <v>865.99099999999999</v>
      </c>
      <c r="G36" s="11">
        <f t="shared" si="0"/>
        <v>69.009000000000015</v>
      </c>
      <c r="H36" s="11">
        <f t="shared" si="6"/>
        <v>935</v>
      </c>
      <c r="I36" s="1"/>
      <c r="J36" s="1"/>
      <c r="K36" s="1"/>
    </row>
    <row r="37" spans="1:11" ht="15.6" x14ac:dyDescent="0.3">
      <c r="A37" s="2" t="s">
        <v>32</v>
      </c>
      <c r="B37" s="11">
        <v>29</v>
      </c>
      <c r="C37" s="11">
        <v>29</v>
      </c>
      <c r="D37" s="11">
        <v>29</v>
      </c>
      <c r="E37" s="12">
        <v>0</v>
      </c>
      <c r="F37" s="11">
        <f>D37</f>
        <v>29</v>
      </c>
      <c r="G37" s="11">
        <f t="shared" si="0"/>
        <v>0</v>
      </c>
      <c r="H37" s="11">
        <v>29</v>
      </c>
      <c r="I37" s="1"/>
      <c r="J37" s="1"/>
      <c r="K37" s="1"/>
    </row>
    <row r="38" spans="1:11" ht="24" customHeight="1" x14ac:dyDescent="0.3">
      <c r="A38" s="3" t="s">
        <v>33</v>
      </c>
      <c r="B38" s="11">
        <v>84</v>
      </c>
      <c r="C38" s="11">
        <v>82</v>
      </c>
      <c r="D38" s="11">
        <v>82</v>
      </c>
      <c r="E38" s="12">
        <v>0</v>
      </c>
      <c r="F38" s="11">
        <f>D38</f>
        <v>82</v>
      </c>
      <c r="G38" s="11">
        <f t="shared" si="0"/>
        <v>-31</v>
      </c>
      <c r="H38" s="11">
        <v>51</v>
      </c>
      <c r="I38" s="1"/>
      <c r="J38" s="1"/>
      <c r="K38" s="1"/>
    </row>
    <row r="39" spans="1:11" ht="16.8" x14ac:dyDescent="0.3">
      <c r="A39" s="7" t="s">
        <v>34</v>
      </c>
      <c r="B39" s="11">
        <f>SUM(B37:B38)</f>
        <v>113</v>
      </c>
      <c r="C39" s="11">
        <f t="shared" ref="C39:H39" si="7">SUM(C37:C38)</f>
        <v>111</v>
      </c>
      <c r="D39" s="11">
        <f t="shared" si="7"/>
        <v>111</v>
      </c>
      <c r="E39" s="12">
        <v>0</v>
      </c>
      <c r="F39" s="11">
        <f t="shared" si="7"/>
        <v>111</v>
      </c>
      <c r="G39" s="11">
        <f>H39-F39</f>
        <v>-31</v>
      </c>
      <c r="H39" s="11">
        <f t="shared" si="7"/>
        <v>80</v>
      </c>
      <c r="I39" s="1"/>
      <c r="J39" s="1"/>
      <c r="K39" s="1"/>
    </row>
    <row r="40" spans="1:11" ht="15.6" x14ac:dyDescent="0.3">
      <c r="A40" s="2" t="s">
        <v>35</v>
      </c>
      <c r="B40" s="11">
        <v>53</v>
      </c>
      <c r="C40" s="11">
        <v>46</v>
      </c>
      <c r="D40" s="11">
        <v>50</v>
      </c>
      <c r="E40" s="12">
        <v>0</v>
      </c>
      <c r="F40" s="11">
        <f>D40</f>
        <v>50</v>
      </c>
      <c r="G40" s="11">
        <f t="shared" si="0"/>
        <v>-2</v>
      </c>
      <c r="H40" s="11">
        <v>48</v>
      </c>
      <c r="I40" s="1"/>
      <c r="J40" s="1"/>
      <c r="K40" s="1"/>
    </row>
    <row r="41" spans="1:11" ht="33" customHeight="1" x14ac:dyDescent="0.3">
      <c r="A41" s="3" t="s">
        <v>36</v>
      </c>
      <c r="B41" s="11"/>
      <c r="C41" s="11"/>
      <c r="D41" s="11"/>
      <c r="E41" s="12"/>
      <c r="F41" s="11">
        <f>D41</f>
        <v>0</v>
      </c>
      <c r="G41" s="11">
        <f>H41-F41</f>
        <v>0</v>
      </c>
      <c r="H41" s="11"/>
      <c r="I41" s="1"/>
      <c r="J41" s="1"/>
      <c r="K41" s="1"/>
    </row>
    <row r="42" spans="1:11" ht="33.6" x14ac:dyDescent="0.3">
      <c r="A42" s="7" t="s">
        <v>37</v>
      </c>
      <c r="B42" s="11">
        <f>B40+B39+B36+B33+B30+B41</f>
        <v>18047</v>
      </c>
      <c r="C42" s="11">
        <f>C40+C39+C36+C33+C30</f>
        <v>18660</v>
      </c>
      <c r="D42" s="11">
        <f>D40+D39+D41+D36+D33+D30</f>
        <v>19291</v>
      </c>
      <c r="E42" s="12">
        <v>0</v>
      </c>
      <c r="F42" s="11">
        <f>F40+F39+F36+F33+F30+F41</f>
        <v>19445.8295</v>
      </c>
      <c r="G42" s="11">
        <f t="shared" si="0"/>
        <v>-357.82949999999983</v>
      </c>
      <c r="H42" s="11">
        <f>H40+H39+H36+H33+H30</f>
        <v>19088</v>
      </c>
      <c r="I42" s="1"/>
      <c r="J42" s="1"/>
      <c r="K42" s="1"/>
    </row>
    <row r="43" spans="1:11" ht="21.75" customHeight="1" x14ac:dyDescent="0.3">
      <c r="A43" s="2" t="s">
        <v>15</v>
      </c>
      <c r="B43" s="11">
        <v>426</v>
      </c>
      <c r="C43" s="11">
        <v>420</v>
      </c>
      <c r="D43" s="11">
        <v>440</v>
      </c>
      <c r="E43" s="12">
        <v>0</v>
      </c>
      <c r="F43" s="11">
        <f>D43</f>
        <v>440</v>
      </c>
      <c r="G43" s="11">
        <f t="shared" si="0"/>
        <v>10</v>
      </c>
      <c r="H43" s="11">
        <v>450</v>
      </c>
      <c r="I43" s="1"/>
      <c r="J43" s="1"/>
      <c r="K43" s="1"/>
    </row>
    <row r="44" spans="1:11" ht="33" customHeight="1" x14ac:dyDescent="0.3">
      <c r="A44" s="3" t="s">
        <v>38</v>
      </c>
      <c r="B44" s="11"/>
      <c r="C44" s="11"/>
      <c r="D44" s="11"/>
      <c r="E44" s="11"/>
      <c r="F44" s="11">
        <f>D44</f>
        <v>0</v>
      </c>
      <c r="G44" s="11"/>
      <c r="H44" s="11"/>
      <c r="I44" s="1"/>
      <c r="J44" s="1"/>
      <c r="K44" s="1"/>
    </row>
    <row r="45" spans="1:11" ht="16.8" x14ac:dyDescent="0.3">
      <c r="A45" s="7" t="s">
        <v>39</v>
      </c>
      <c r="B45" s="11">
        <f>B44+B43+B42</f>
        <v>18473</v>
      </c>
      <c r="C45" s="11">
        <f t="shared" ref="C45:H45" si="8">C44+C43+C42</f>
        <v>19080</v>
      </c>
      <c r="D45" s="11">
        <f t="shared" si="8"/>
        <v>19731</v>
      </c>
      <c r="E45" s="11">
        <v>0</v>
      </c>
      <c r="F45" s="11">
        <f t="shared" si="8"/>
        <v>19885.8295</v>
      </c>
      <c r="G45" s="11">
        <f t="shared" si="0"/>
        <v>-347.82949999999983</v>
      </c>
      <c r="H45" s="11">
        <f t="shared" si="8"/>
        <v>19538</v>
      </c>
      <c r="I45" s="1"/>
      <c r="J45" s="1"/>
      <c r="K45" s="1"/>
    </row>
    <row r="46" spans="1:11" ht="15.6" x14ac:dyDescent="0.3">
      <c r="A46" s="2" t="s">
        <v>40</v>
      </c>
      <c r="B46" s="11"/>
      <c r="C46" s="11"/>
      <c r="D46" s="11"/>
      <c r="E46" s="11"/>
      <c r="F46" s="11"/>
      <c r="G46" s="11"/>
      <c r="H46" s="11"/>
      <c r="I46" s="1"/>
      <c r="J46" s="1"/>
      <c r="K46" s="1"/>
    </row>
    <row r="47" spans="1:11" ht="16.8" x14ac:dyDescent="0.3">
      <c r="A47" s="7" t="s">
        <v>41</v>
      </c>
      <c r="B47" s="11">
        <f>B46+B45</f>
        <v>18473</v>
      </c>
      <c r="C47" s="11">
        <f t="shared" ref="C47:H47" si="9">C46+C45</f>
        <v>19080</v>
      </c>
      <c r="D47" s="11">
        <f t="shared" si="9"/>
        <v>19731</v>
      </c>
      <c r="E47" s="11">
        <v>0</v>
      </c>
      <c r="F47" s="11">
        <f t="shared" si="9"/>
        <v>19885.8295</v>
      </c>
      <c r="G47" s="11">
        <f t="shared" si="0"/>
        <v>-347.82949999999983</v>
      </c>
      <c r="H47" s="11">
        <f t="shared" si="9"/>
        <v>19538</v>
      </c>
      <c r="I47" s="1"/>
      <c r="J47" s="1"/>
      <c r="K47" s="1"/>
    </row>
    <row r="48" spans="1:11" ht="27.75" customHeight="1" thickBot="1" x14ac:dyDescent="0.4">
      <c r="A48" s="10" t="s">
        <v>42</v>
      </c>
      <c r="B48" s="11">
        <f>B25-B47</f>
        <v>44</v>
      </c>
      <c r="C48" s="11">
        <f>C25-C47</f>
        <v>0</v>
      </c>
      <c r="D48" s="11">
        <f>D25-D47</f>
        <v>1</v>
      </c>
      <c r="E48" s="11">
        <v>0</v>
      </c>
      <c r="F48" s="11">
        <f>F25-F47</f>
        <v>-94.707699999999022</v>
      </c>
      <c r="G48" s="11">
        <f t="shared" si="0"/>
        <v>94.707699999999022</v>
      </c>
      <c r="H48" s="11">
        <f>H25-H47</f>
        <v>0</v>
      </c>
      <c r="I48" s="1"/>
      <c r="J48" s="1"/>
      <c r="K48" s="1"/>
    </row>
    <row r="49" ht="15.6" thickTop="1" x14ac:dyDescent="0.25"/>
  </sheetData>
  <phoneticPr fontId="0" type="noConversion"/>
  <pageMargins left="0.28000000000000003" right="0.96" top="1.1399999999999999" bottom="0.47244094488188981" header="0.31" footer="0.47244094488188981"/>
  <pageSetup paperSize="9" scale="6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טבלה 1 הצעת תקציב</vt:lpstr>
      <vt:lpstr>גיליון2</vt:lpstr>
      <vt:lpstr>גיליון3</vt:lpstr>
      <vt:lpstr>'טבלה 1 הצעת תקציב'!WPrint_Area_W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hashem</dc:creator>
  <cp:lastModifiedBy>Bitahon2</cp:lastModifiedBy>
  <cp:lastPrinted>2018-12-08T06:40:43Z</cp:lastPrinted>
  <dcterms:created xsi:type="dcterms:W3CDTF">2006-12-28T15:10:28Z</dcterms:created>
  <dcterms:modified xsi:type="dcterms:W3CDTF">2019-04-03T13:29:40Z</dcterms:modified>
</cp:coreProperties>
</file>